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<sst xmlns="http://schemas.openxmlformats.org/spreadsheetml/2006/main" count="79" uniqueCount="31">
  <si>
    <t>Year</t>
  </si>
  <si>
    <t>Coach</t>
  </si>
  <si>
    <t>W</t>
  </si>
  <si>
    <t>L</t>
  </si>
  <si>
    <t>D</t>
  </si>
  <si>
    <t>Pts.</t>
  </si>
  <si>
    <t>GF</t>
  </si>
  <si>
    <t>GA</t>
  </si>
  <si>
    <t>Pct.</t>
  </si>
  <si>
    <t>Doug Worman</t>
  </si>
  <si>
    <t>Totals</t>
  </si>
  <si>
    <t>Jason Luzak</t>
  </si>
  <si>
    <t>Lee Speers (Totals)</t>
  </si>
  <si>
    <t>Lee Kapp</t>
  </si>
  <si>
    <t>Lu Barletta</t>
  </si>
  <si>
    <t>Steve Marcheski</t>
  </si>
  <si>
    <t>Frank Poehlmann</t>
  </si>
  <si>
    <t>Charles Shank (Totals)</t>
  </si>
  <si>
    <t>Kurt Ulrich</t>
  </si>
  <si>
    <t>Brian Robbins</t>
  </si>
  <si>
    <t xml:space="preserve"> </t>
  </si>
  <si>
    <t>SOL CHAMPS</t>
  </si>
  <si>
    <t>3rd Place in Division; 5th Overall</t>
  </si>
  <si>
    <t>District One Playoffs</t>
  </si>
  <si>
    <t>5th Place Division, 7th Overall</t>
  </si>
  <si>
    <t>First PAC 10 Season, 5th Place Division; 7th Overall</t>
  </si>
  <si>
    <t>w</t>
  </si>
  <si>
    <t>l</t>
  </si>
  <si>
    <t>t</t>
  </si>
  <si>
    <t>pct</t>
  </si>
  <si>
    <t>Methacton Varsity 1963-2010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</si>
</sst>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65" fontId="0" fillId="0" borderId="0" xfId="0" applyNumberFormat="1" applyFont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115" zoomScaleNormal="115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13" customWidth="1"/>
    <col min="2" max="2" width="22.421875" style="0" customWidth="1"/>
    <col min="5" max="5" width="9.140625" style="1" customWidth="1"/>
    <col min="8" max="8" width="9.140625" style="1" customWidth="1"/>
    <col min="9" max="9" width="10.8515625" style="0" customWidth="1"/>
    <col min="11" max="11" width="9.28125" style="8" bestFit="1" customWidth="1"/>
  </cols>
  <sheetData>
    <row r="1" spans="1:9" ht="12.75">
      <c r="A1" s="26" t="s">
        <v>30</v>
      </c>
      <c r="B1" s="26"/>
      <c r="C1" s="26"/>
      <c r="D1" s="26"/>
      <c r="E1" s="26"/>
      <c r="F1" s="26"/>
      <c r="G1" s="26"/>
      <c r="H1" s="26"/>
      <c r="I1" s="26"/>
    </row>
    <row r="3" spans="1:9" ht="12.75">
      <c r="A3" s="11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10" ht="12.75">
      <c r="A4" s="12">
        <v>2010</v>
      </c>
      <c r="B4" s="6" t="s">
        <v>19</v>
      </c>
      <c r="C4" s="7">
        <v>6</v>
      </c>
      <c r="D4" s="7">
        <v>10</v>
      </c>
      <c r="E4" s="7">
        <v>2</v>
      </c>
      <c r="F4" s="7">
        <f>SUM(3*C4+1*E4)</f>
        <v>20</v>
      </c>
      <c r="G4" s="7">
        <v>17</v>
      </c>
      <c r="H4" s="7">
        <v>23</v>
      </c>
      <c r="I4" s="22">
        <f aca="true" t="shared" si="0" ref="I4:I12">(C4+(E4*0.5))/SUM(C4:E4)</f>
        <v>0.3888888888888889</v>
      </c>
      <c r="J4" t="s">
        <v>24</v>
      </c>
    </row>
    <row r="5" spans="1:10" ht="12.75">
      <c r="A5" s="12">
        <v>2009</v>
      </c>
      <c r="B5" s="6" t="s">
        <v>19</v>
      </c>
      <c r="C5" s="7">
        <v>8</v>
      </c>
      <c r="D5" s="7">
        <v>8</v>
      </c>
      <c r="E5" s="7">
        <v>0</v>
      </c>
      <c r="F5" s="7">
        <f>SUM(3*C5+1*E5)</f>
        <v>24</v>
      </c>
      <c r="G5" s="7">
        <v>26</v>
      </c>
      <c r="H5" s="7">
        <v>35</v>
      </c>
      <c r="I5" s="9">
        <f t="shared" si="0"/>
        <v>0.5</v>
      </c>
      <c r="J5" t="s">
        <v>22</v>
      </c>
    </row>
    <row r="6" spans="1:11" s="6" customFormat="1" ht="12" customHeight="1">
      <c r="A6" s="12">
        <v>2008</v>
      </c>
      <c r="B6" s="6" t="s">
        <v>19</v>
      </c>
      <c r="C6" s="7">
        <v>4</v>
      </c>
      <c r="D6" s="7">
        <v>9</v>
      </c>
      <c r="E6" s="7">
        <v>2</v>
      </c>
      <c r="F6" s="7">
        <f>SUM(3*C6+1*E6)</f>
        <v>14</v>
      </c>
      <c r="G6" s="7">
        <v>31</v>
      </c>
      <c r="H6" s="7">
        <v>34</v>
      </c>
      <c r="I6" s="9">
        <f t="shared" si="0"/>
        <v>0.3333333333333333</v>
      </c>
      <c r="J6" s="6" t="s">
        <v>25</v>
      </c>
      <c r="K6" s="9"/>
    </row>
    <row r="7" spans="1:11" s="6" customFormat="1" ht="12" customHeight="1">
      <c r="A7" s="12">
        <v>2007</v>
      </c>
      <c r="B7" s="6" t="s">
        <v>19</v>
      </c>
      <c r="C7" s="7">
        <v>6</v>
      </c>
      <c r="D7" s="7">
        <v>13</v>
      </c>
      <c r="E7" s="7">
        <v>1</v>
      </c>
      <c r="F7" s="7">
        <f>SUM(3*C7+1*E7)</f>
        <v>19</v>
      </c>
      <c r="G7" s="7">
        <v>21</v>
      </c>
      <c r="H7" s="7">
        <v>25</v>
      </c>
      <c r="I7" s="9">
        <f t="shared" si="0"/>
        <v>0.325</v>
      </c>
      <c r="K7" s="9"/>
    </row>
    <row r="8" spans="1:11" s="2" customFormat="1" ht="12.75">
      <c r="A8" s="26" t="s">
        <v>10</v>
      </c>
      <c r="B8" s="26"/>
      <c r="C8" s="5">
        <f>SUM(C4:C7)</f>
        <v>24</v>
      </c>
      <c r="D8" s="5">
        <f>SUM(D4:D7)</f>
        <v>40</v>
      </c>
      <c r="E8" s="5">
        <f>SUM(E4:E7)</f>
        <v>5</v>
      </c>
      <c r="F8" s="5"/>
      <c r="G8" s="5">
        <f>SUM(G4:G7)</f>
        <v>95</v>
      </c>
      <c r="H8" s="5">
        <f>SUM(H4:H7)</f>
        <v>117</v>
      </c>
      <c r="I8" s="10">
        <f t="shared" si="0"/>
        <v>0.38405797101449274</v>
      </c>
      <c r="K8" s="10"/>
    </row>
    <row r="9" spans="1:9" ht="12.75">
      <c r="A9" s="13">
        <v>2006</v>
      </c>
      <c r="B9" t="s">
        <v>9</v>
      </c>
      <c r="C9" s="1">
        <v>11</v>
      </c>
      <c r="D9" s="1">
        <v>7</v>
      </c>
      <c r="E9" s="1">
        <v>1</v>
      </c>
      <c r="F9" s="1">
        <f>SUM(3*C9+1*E9)</f>
        <v>34</v>
      </c>
      <c r="G9" s="1">
        <v>50</v>
      </c>
      <c r="H9" s="1">
        <v>34</v>
      </c>
      <c r="I9" s="8">
        <f t="shared" si="0"/>
        <v>0.6052631578947368</v>
      </c>
    </row>
    <row r="10" spans="1:10" ht="12.75" customHeight="1">
      <c r="A10" s="13">
        <v>2005</v>
      </c>
      <c r="B10" t="s">
        <v>9</v>
      </c>
      <c r="C10" s="18">
        <v>7</v>
      </c>
      <c r="D10" s="18">
        <v>12</v>
      </c>
      <c r="E10" s="18">
        <v>0</v>
      </c>
      <c r="F10" s="18">
        <f aca="true" t="shared" si="1" ref="F10:F58">SUM(3*C10+1*E10)</f>
        <v>21</v>
      </c>
      <c r="G10" s="18">
        <v>17</v>
      </c>
      <c r="H10" s="18">
        <v>29</v>
      </c>
      <c r="I10" s="8">
        <f t="shared" si="0"/>
        <v>0.3684210526315789</v>
      </c>
      <c r="J10" t="s">
        <v>20</v>
      </c>
    </row>
    <row r="11" spans="1:13" s="2" customFormat="1" ht="12.75" customHeight="1">
      <c r="A11" s="26" t="s">
        <v>10</v>
      </c>
      <c r="B11" s="26"/>
      <c r="C11" s="19">
        <f>SUM(C9:C10)</f>
        <v>18</v>
      </c>
      <c r="D11" s="19">
        <f>SUM(D9:D10)</f>
        <v>19</v>
      </c>
      <c r="E11" s="19">
        <f>SUM(E9:E10)</f>
        <v>1</v>
      </c>
      <c r="F11" s="19"/>
      <c r="G11" s="19">
        <f>SUM(G9:G10)</f>
        <v>67</v>
      </c>
      <c r="H11" s="19">
        <f>SUM(H9:H10)</f>
        <v>63</v>
      </c>
      <c r="I11" s="10">
        <f t="shared" si="0"/>
        <v>0.4868421052631579</v>
      </c>
      <c r="K11" s="10"/>
      <c r="M11" s="2" t="s">
        <v>20</v>
      </c>
    </row>
    <row r="12" spans="1:9" ht="12.75">
      <c r="A12" s="13">
        <v>2004</v>
      </c>
      <c r="B12" t="s">
        <v>11</v>
      </c>
      <c r="C12" s="18">
        <v>7</v>
      </c>
      <c r="D12" s="18">
        <v>10</v>
      </c>
      <c r="E12" s="18">
        <v>3</v>
      </c>
      <c r="F12" s="18">
        <f t="shared" si="1"/>
        <v>24</v>
      </c>
      <c r="G12" s="18">
        <v>21</v>
      </c>
      <c r="H12" s="18">
        <v>31</v>
      </c>
      <c r="I12" s="8">
        <f t="shared" si="0"/>
        <v>0.425</v>
      </c>
    </row>
    <row r="13" spans="1:9" ht="12.75">
      <c r="A13" s="13">
        <v>2003</v>
      </c>
      <c r="B13" t="s">
        <v>11</v>
      </c>
      <c r="C13" s="18">
        <v>6</v>
      </c>
      <c r="D13" s="18">
        <v>11</v>
      </c>
      <c r="E13" s="18">
        <v>0</v>
      </c>
      <c r="F13" s="18">
        <f t="shared" si="1"/>
        <v>18</v>
      </c>
      <c r="G13" s="18">
        <v>20</v>
      </c>
      <c r="H13" s="18">
        <v>29</v>
      </c>
      <c r="I13" s="8">
        <f aca="true" t="shared" si="2" ref="I13:I57">(C13/SUM(C13:E13))+(E13*0.025)</f>
        <v>0.35294117647058826</v>
      </c>
    </row>
    <row r="14" spans="1:11" ht="12.75">
      <c r="A14" s="13">
        <v>2002</v>
      </c>
      <c r="B14" t="s">
        <v>11</v>
      </c>
      <c r="C14" s="18">
        <v>10</v>
      </c>
      <c r="D14" s="18">
        <v>7</v>
      </c>
      <c r="E14" s="18">
        <v>1</v>
      </c>
      <c r="F14" s="18">
        <f t="shared" si="1"/>
        <v>31</v>
      </c>
      <c r="G14" s="18">
        <v>33</v>
      </c>
      <c r="H14" s="18">
        <v>28</v>
      </c>
      <c r="I14" s="8">
        <f t="shared" si="2"/>
        <v>0.5805555555555556</v>
      </c>
      <c r="J14" t="s">
        <v>23</v>
      </c>
      <c r="K14" s="10"/>
    </row>
    <row r="15" spans="1:11" s="2" customFormat="1" ht="12.75">
      <c r="A15" s="26" t="s">
        <v>10</v>
      </c>
      <c r="B15" s="26"/>
      <c r="C15" s="19">
        <f>SUM(C12:C14)</f>
        <v>23</v>
      </c>
      <c r="D15" s="19">
        <f>SUM(D12:D14)</f>
        <v>28</v>
      </c>
      <c r="E15" s="19">
        <f>SUM(E12:E14)</f>
        <v>4</v>
      </c>
      <c r="F15" s="19"/>
      <c r="G15" s="19">
        <f>SUM(G12:G14)</f>
        <v>74</v>
      </c>
      <c r="H15" s="19">
        <f>SUM(H12:H14)</f>
        <v>88</v>
      </c>
      <c r="I15" s="10"/>
      <c r="K15" s="10"/>
    </row>
    <row r="16" spans="1:11" s="2" customFormat="1" ht="12.75">
      <c r="A16" s="17">
        <v>2001</v>
      </c>
      <c r="B16" s="2" t="s">
        <v>12</v>
      </c>
      <c r="C16" s="19">
        <v>8</v>
      </c>
      <c r="D16" s="19">
        <v>9</v>
      </c>
      <c r="E16" s="19">
        <v>1</v>
      </c>
      <c r="F16" s="19">
        <f t="shared" si="1"/>
        <v>25</v>
      </c>
      <c r="G16" s="19">
        <v>42</v>
      </c>
      <c r="H16" s="19">
        <v>41</v>
      </c>
      <c r="I16" s="10">
        <f t="shared" si="2"/>
        <v>0.46944444444444444</v>
      </c>
      <c r="K16" s="10"/>
    </row>
    <row r="17" spans="1:9" ht="12.75">
      <c r="A17" s="13">
        <v>2000</v>
      </c>
      <c r="B17" t="s">
        <v>13</v>
      </c>
      <c r="C17" s="18">
        <v>9</v>
      </c>
      <c r="D17" s="18">
        <v>8</v>
      </c>
      <c r="E17" s="18">
        <v>3</v>
      </c>
      <c r="F17" s="18">
        <f t="shared" si="1"/>
        <v>30</v>
      </c>
      <c r="G17" s="18">
        <v>25</v>
      </c>
      <c r="H17" s="18">
        <v>37</v>
      </c>
      <c r="I17" s="8">
        <f t="shared" si="2"/>
        <v>0.525</v>
      </c>
    </row>
    <row r="18" spans="1:9" ht="12.75">
      <c r="A18" s="13">
        <v>1999</v>
      </c>
      <c r="B18" t="s">
        <v>13</v>
      </c>
      <c r="C18" s="18">
        <v>7</v>
      </c>
      <c r="D18" s="18">
        <v>11</v>
      </c>
      <c r="E18" s="18">
        <v>2</v>
      </c>
      <c r="F18" s="18">
        <f t="shared" si="1"/>
        <v>23</v>
      </c>
      <c r="G18" s="18">
        <v>20</v>
      </c>
      <c r="H18" s="18">
        <v>28</v>
      </c>
      <c r="I18" s="8">
        <f t="shared" si="2"/>
        <v>0.39999999999999997</v>
      </c>
    </row>
    <row r="19" spans="1:9" ht="12.75">
      <c r="A19" s="13">
        <v>1998</v>
      </c>
      <c r="B19" t="s">
        <v>13</v>
      </c>
      <c r="C19" s="18">
        <v>8</v>
      </c>
      <c r="D19" s="18">
        <v>9</v>
      </c>
      <c r="E19" s="18">
        <v>3</v>
      </c>
      <c r="F19" s="18">
        <f t="shared" si="1"/>
        <v>27</v>
      </c>
      <c r="G19" s="18">
        <v>18</v>
      </c>
      <c r="H19" s="18">
        <v>21</v>
      </c>
      <c r="I19" s="8">
        <f t="shared" si="2"/>
        <v>0.47500000000000003</v>
      </c>
    </row>
    <row r="20" spans="1:9" ht="12.75">
      <c r="A20" s="13">
        <v>1997</v>
      </c>
      <c r="B20" t="s">
        <v>13</v>
      </c>
      <c r="C20" s="18">
        <v>10</v>
      </c>
      <c r="D20" s="18">
        <v>8</v>
      </c>
      <c r="E20" s="18">
        <v>2</v>
      </c>
      <c r="F20" s="18">
        <f t="shared" si="1"/>
        <v>32</v>
      </c>
      <c r="G20" s="18">
        <v>34</v>
      </c>
      <c r="H20" s="18">
        <v>22</v>
      </c>
      <c r="I20" s="8">
        <f t="shared" si="2"/>
        <v>0.55</v>
      </c>
    </row>
    <row r="21" spans="1:9" ht="12.75">
      <c r="A21" s="13">
        <v>1996</v>
      </c>
      <c r="B21" t="s">
        <v>13</v>
      </c>
      <c r="C21" s="18">
        <v>6</v>
      </c>
      <c r="D21" s="18">
        <v>13</v>
      </c>
      <c r="E21" s="18">
        <v>1</v>
      </c>
      <c r="F21" s="18">
        <f t="shared" si="1"/>
        <v>19</v>
      </c>
      <c r="G21" s="18">
        <v>20</v>
      </c>
      <c r="H21" s="18">
        <v>47</v>
      </c>
      <c r="I21" s="8">
        <f t="shared" si="2"/>
        <v>0.325</v>
      </c>
    </row>
    <row r="22" spans="1:9" ht="12.75">
      <c r="A22" s="13">
        <v>1995</v>
      </c>
      <c r="B22" t="s">
        <v>13</v>
      </c>
      <c r="C22" s="18">
        <v>7</v>
      </c>
      <c r="D22" s="18">
        <v>11</v>
      </c>
      <c r="E22" s="18">
        <v>2</v>
      </c>
      <c r="F22" s="18">
        <f t="shared" si="1"/>
        <v>23</v>
      </c>
      <c r="G22" s="18">
        <v>30</v>
      </c>
      <c r="H22" s="18">
        <v>50</v>
      </c>
      <c r="I22" s="8">
        <f t="shared" si="2"/>
        <v>0.39999999999999997</v>
      </c>
    </row>
    <row r="23" spans="1:11" s="15" customFormat="1" ht="12.75">
      <c r="A23" s="14">
        <v>1994</v>
      </c>
      <c r="B23" s="15" t="s">
        <v>13</v>
      </c>
      <c r="C23" s="20">
        <v>15</v>
      </c>
      <c r="D23" s="20">
        <v>5</v>
      </c>
      <c r="E23" s="20">
        <v>1</v>
      </c>
      <c r="F23" s="20">
        <f t="shared" si="1"/>
        <v>46</v>
      </c>
      <c r="G23" s="20">
        <v>59</v>
      </c>
      <c r="H23" s="20">
        <v>31</v>
      </c>
      <c r="I23" s="16">
        <f t="shared" si="2"/>
        <v>0.7392857142857143</v>
      </c>
      <c r="J23" s="15" t="s">
        <v>21</v>
      </c>
      <c r="K23" s="16"/>
    </row>
    <row r="24" spans="1:9" ht="12.75">
      <c r="A24" s="13">
        <v>1993</v>
      </c>
      <c r="B24" t="s">
        <v>13</v>
      </c>
      <c r="C24" s="18">
        <v>8</v>
      </c>
      <c r="D24" s="18">
        <v>9</v>
      </c>
      <c r="E24" s="18">
        <v>1</v>
      </c>
      <c r="F24" s="18">
        <f t="shared" si="1"/>
        <v>25</v>
      </c>
      <c r="G24" s="18">
        <v>43</v>
      </c>
      <c r="H24" s="18">
        <v>32</v>
      </c>
      <c r="I24" s="8">
        <f t="shared" si="2"/>
        <v>0.46944444444444444</v>
      </c>
    </row>
    <row r="25" spans="1:9" ht="12.75">
      <c r="A25" s="13">
        <v>1992</v>
      </c>
      <c r="B25" t="s">
        <v>13</v>
      </c>
      <c r="C25" s="18">
        <v>13</v>
      </c>
      <c r="D25" s="18">
        <v>3</v>
      </c>
      <c r="E25" s="18">
        <v>3</v>
      </c>
      <c r="F25" s="18">
        <f t="shared" si="1"/>
        <v>42</v>
      </c>
      <c r="G25" s="18">
        <v>42</v>
      </c>
      <c r="H25" s="18">
        <v>27</v>
      </c>
      <c r="I25" s="8">
        <f t="shared" si="2"/>
        <v>0.7592105263157896</v>
      </c>
    </row>
    <row r="26" spans="1:9" ht="12.75">
      <c r="A26" s="13">
        <v>1991</v>
      </c>
      <c r="B26" t="s">
        <v>13</v>
      </c>
      <c r="C26" s="18">
        <v>9</v>
      </c>
      <c r="D26" s="18">
        <v>7</v>
      </c>
      <c r="E26" s="18">
        <v>1</v>
      </c>
      <c r="F26" s="18">
        <f t="shared" si="1"/>
        <v>28</v>
      </c>
      <c r="G26" s="18">
        <v>37</v>
      </c>
      <c r="H26" s="18">
        <v>25</v>
      </c>
      <c r="I26" s="8">
        <f t="shared" si="2"/>
        <v>0.5544117647058824</v>
      </c>
    </row>
    <row r="27" spans="1:11" s="2" customFormat="1" ht="12.75">
      <c r="A27" s="26" t="s">
        <v>10</v>
      </c>
      <c r="B27" s="26"/>
      <c r="C27" s="19">
        <f>SUM(C17:C26)</f>
        <v>92</v>
      </c>
      <c r="D27" s="19">
        <f>SUM(D17:D26)</f>
        <v>84</v>
      </c>
      <c r="E27" s="19">
        <f>SUM(E17:E26)</f>
        <v>19</v>
      </c>
      <c r="F27" s="19"/>
      <c r="G27" s="19">
        <f>SUM(G17:G26)</f>
        <v>328</v>
      </c>
      <c r="H27" s="19">
        <f>SUM(H17:H26)</f>
        <v>320</v>
      </c>
      <c r="I27" s="10"/>
      <c r="K27" s="10"/>
    </row>
    <row r="28" spans="1:9" ht="12.75">
      <c r="A28" s="13">
        <v>1990</v>
      </c>
      <c r="B28" t="s">
        <v>14</v>
      </c>
      <c r="C28" s="18">
        <v>7</v>
      </c>
      <c r="D28" s="18">
        <v>11</v>
      </c>
      <c r="E28" s="18">
        <v>1</v>
      </c>
      <c r="F28" s="18">
        <f t="shared" si="1"/>
        <v>22</v>
      </c>
      <c r="G28" s="18">
        <v>30</v>
      </c>
      <c r="H28" s="18">
        <v>44</v>
      </c>
      <c r="I28" s="8">
        <f t="shared" si="2"/>
        <v>0.39342105263157895</v>
      </c>
    </row>
    <row r="29" spans="1:9" ht="12.75">
      <c r="A29" s="13">
        <v>1989</v>
      </c>
      <c r="B29" t="s">
        <v>14</v>
      </c>
      <c r="C29" s="18">
        <v>7</v>
      </c>
      <c r="D29" s="18">
        <v>8</v>
      </c>
      <c r="E29" s="18">
        <v>3</v>
      </c>
      <c r="F29" s="18">
        <f t="shared" si="1"/>
        <v>24</v>
      </c>
      <c r="G29" s="18">
        <v>26</v>
      </c>
      <c r="H29" s="18">
        <v>36</v>
      </c>
      <c r="I29" s="8">
        <f t="shared" si="2"/>
        <v>0.4638888888888889</v>
      </c>
    </row>
    <row r="30" spans="1:9" ht="12.75">
      <c r="A30" s="13">
        <v>1988</v>
      </c>
      <c r="B30" t="s">
        <v>14</v>
      </c>
      <c r="C30" s="18">
        <v>10</v>
      </c>
      <c r="D30" s="18">
        <v>7</v>
      </c>
      <c r="E30" s="18">
        <v>0</v>
      </c>
      <c r="F30" s="18">
        <f t="shared" si="1"/>
        <v>30</v>
      </c>
      <c r="G30" s="18">
        <v>31</v>
      </c>
      <c r="H30" s="18">
        <v>37</v>
      </c>
      <c r="I30" s="8">
        <f t="shared" si="2"/>
        <v>0.5882352941176471</v>
      </c>
    </row>
    <row r="31" spans="1:11" s="2" customFormat="1" ht="12.75">
      <c r="A31" s="26" t="s">
        <v>10</v>
      </c>
      <c r="B31" s="26"/>
      <c r="C31" s="19">
        <f>SUM(C28:C30)</f>
        <v>24</v>
      </c>
      <c r="D31" s="19">
        <f>SUM(D28:D30)</f>
        <v>26</v>
      </c>
      <c r="E31" s="19">
        <f>SUM(E28:E30)</f>
        <v>4</v>
      </c>
      <c r="F31" s="19"/>
      <c r="G31" s="19">
        <f>SUM(G28:G30)</f>
        <v>87</v>
      </c>
      <c r="H31" s="19">
        <f>SUM(H28:H30)</f>
        <v>117</v>
      </c>
      <c r="I31" s="10"/>
      <c r="K31" s="10"/>
    </row>
    <row r="32" spans="1:9" ht="12.75">
      <c r="A32" s="13">
        <v>1987</v>
      </c>
      <c r="B32" t="s">
        <v>15</v>
      </c>
      <c r="C32" s="18">
        <v>4</v>
      </c>
      <c r="D32" s="18">
        <v>9</v>
      </c>
      <c r="E32" s="18">
        <v>5</v>
      </c>
      <c r="F32" s="18">
        <f t="shared" si="1"/>
        <v>17</v>
      </c>
      <c r="G32" s="18">
        <v>21</v>
      </c>
      <c r="H32" s="18">
        <v>39</v>
      </c>
      <c r="I32" s="8">
        <f t="shared" si="2"/>
        <v>0.3472222222222222</v>
      </c>
    </row>
    <row r="33" spans="1:11" s="15" customFormat="1" ht="12.75">
      <c r="A33" s="14">
        <v>1986</v>
      </c>
      <c r="B33" s="15" t="s">
        <v>15</v>
      </c>
      <c r="C33" s="20">
        <v>11</v>
      </c>
      <c r="D33" s="20">
        <v>6</v>
      </c>
      <c r="E33" s="20">
        <v>2</v>
      </c>
      <c r="F33" s="20">
        <f t="shared" si="1"/>
        <v>35</v>
      </c>
      <c r="G33" s="20">
        <v>32</v>
      </c>
      <c r="H33" s="20">
        <v>22</v>
      </c>
      <c r="I33" s="16">
        <f t="shared" si="2"/>
        <v>0.6289473684210527</v>
      </c>
      <c r="J33" s="15" t="s">
        <v>21</v>
      </c>
      <c r="K33" s="16"/>
    </row>
    <row r="34" spans="1:9" ht="12.75">
      <c r="A34" s="13">
        <v>1985</v>
      </c>
      <c r="B34" t="s">
        <v>15</v>
      </c>
      <c r="C34" s="18">
        <v>11</v>
      </c>
      <c r="D34" s="18">
        <v>8</v>
      </c>
      <c r="E34" s="18">
        <v>1</v>
      </c>
      <c r="F34" s="18">
        <f t="shared" si="1"/>
        <v>34</v>
      </c>
      <c r="G34" s="18">
        <v>26</v>
      </c>
      <c r="H34" s="18">
        <v>31</v>
      </c>
      <c r="I34" s="8">
        <f t="shared" si="2"/>
        <v>0.5750000000000001</v>
      </c>
    </row>
    <row r="35" spans="1:9" ht="12.75">
      <c r="A35" s="13">
        <v>1984</v>
      </c>
      <c r="B35" t="s">
        <v>15</v>
      </c>
      <c r="C35" s="18">
        <v>8</v>
      </c>
      <c r="D35" s="18">
        <v>6</v>
      </c>
      <c r="E35" s="18">
        <v>2</v>
      </c>
      <c r="F35" s="18">
        <f t="shared" si="1"/>
        <v>26</v>
      </c>
      <c r="G35" s="18">
        <v>28</v>
      </c>
      <c r="H35" s="18">
        <v>25</v>
      </c>
      <c r="I35" s="8">
        <f t="shared" si="2"/>
        <v>0.55</v>
      </c>
    </row>
    <row r="36" spans="1:9" ht="12.75">
      <c r="A36" s="13">
        <v>1983</v>
      </c>
      <c r="B36" t="s">
        <v>15</v>
      </c>
      <c r="C36" s="18">
        <v>3</v>
      </c>
      <c r="D36" s="18">
        <v>11</v>
      </c>
      <c r="E36" s="18">
        <v>1</v>
      </c>
      <c r="F36" s="18">
        <f t="shared" si="1"/>
        <v>10</v>
      </c>
      <c r="G36" s="18">
        <v>23</v>
      </c>
      <c r="H36" s="18">
        <v>39</v>
      </c>
      <c r="I36" s="8">
        <f t="shared" si="2"/>
        <v>0.225</v>
      </c>
    </row>
    <row r="37" spans="1:9" ht="12.75">
      <c r="A37" s="13">
        <v>1982</v>
      </c>
      <c r="B37" t="s">
        <v>15</v>
      </c>
      <c r="C37" s="18">
        <v>4</v>
      </c>
      <c r="D37" s="18">
        <v>5</v>
      </c>
      <c r="E37" s="18">
        <v>1</v>
      </c>
      <c r="F37" s="18">
        <f t="shared" si="1"/>
        <v>13</v>
      </c>
      <c r="G37" s="18">
        <v>21</v>
      </c>
      <c r="H37" s="18">
        <v>23</v>
      </c>
      <c r="I37" s="8">
        <f t="shared" si="2"/>
        <v>0.42500000000000004</v>
      </c>
    </row>
    <row r="38" spans="1:9" ht="12.75">
      <c r="A38" s="13">
        <v>1981</v>
      </c>
      <c r="B38" t="s">
        <v>15</v>
      </c>
      <c r="C38" s="18">
        <v>2</v>
      </c>
      <c r="D38" s="18">
        <v>14</v>
      </c>
      <c r="E38" s="18">
        <v>2</v>
      </c>
      <c r="F38" s="18">
        <f t="shared" si="1"/>
        <v>8</v>
      </c>
      <c r="G38" s="18">
        <v>18</v>
      </c>
      <c r="H38" s="18">
        <v>52</v>
      </c>
      <c r="I38" s="8">
        <f t="shared" si="2"/>
        <v>0.1611111111111111</v>
      </c>
    </row>
    <row r="39" spans="1:9" ht="12.75">
      <c r="A39" s="13">
        <v>1980</v>
      </c>
      <c r="B39" t="s">
        <v>15</v>
      </c>
      <c r="C39" s="18">
        <v>7</v>
      </c>
      <c r="D39" s="18">
        <v>8</v>
      </c>
      <c r="E39" s="18">
        <v>4</v>
      </c>
      <c r="F39" s="18">
        <f t="shared" si="1"/>
        <v>25</v>
      </c>
      <c r="G39" s="18">
        <v>26</v>
      </c>
      <c r="H39" s="18">
        <v>29</v>
      </c>
      <c r="I39" s="8">
        <f t="shared" si="2"/>
        <v>0.46842105263157896</v>
      </c>
    </row>
    <row r="40" spans="1:9" ht="12.75">
      <c r="A40" s="13">
        <v>1979</v>
      </c>
      <c r="B40" t="s">
        <v>15</v>
      </c>
      <c r="C40" s="18">
        <v>9</v>
      </c>
      <c r="D40" s="18">
        <v>4</v>
      </c>
      <c r="E40" s="18">
        <v>4</v>
      </c>
      <c r="F40" s="18">
        <f t="shared" si="1"/>
        <v>31</v>
      </c>
      <c r="G40" s="18">
        <v>27</v>
      </c>
      <c r="H40" s="18">
        <v>12</v>
      </c>
      <c r="I40" s="8">
        <f t="shared" si="2"/>
        <v>0.6294117647058823</v>
      </c>
    </row>
    <row r="41" spans="1:9" ht="12.75">
      <c r="A41" s="13">
        <v>1978</v>
      </c>
      <c r="B41" t="s">
        <v>15</v>
      </c>
      <c r="C41" s="18">
        <v>8</v>
      </c>
      <c r="D41" s="18">
        <v>7</v>
      </c>
      <c r="E41" s="18">
        <v>1</v>
      </c>
      <c r="F41" s="18">
        <f t="shared" si="1"/>
        <v>25</v>
      </c>
      <c r="G41" s="18">
        <v>28</v>
      </c>
      <c r="H41" s="18">
        <v>22</v>
      </c>
      <c r="I41" s="8">
        <f t="shared" si="2"/>
        <v>0.525</v>
      </c>
    </row>
    <row r="42" spans="1:9" ht="12.75">
      <c r="A42" s="13">
        <v>1977</v>
      </c>
      <c r="B42" t="s">
        <v>15</v>
      </c>
      <c r="C42" s="18">
        <v>3</v>
      </c>
      <c r="D42" s="18">
        <v>12</v>
      </c>
      <c r="E42" s="18">
        <v>1</v>
      </c>
      <c r="F42" s="18">
        <f t="shared" si="1"/>
        <v>10</v>
      </c>
      <c r="G42" s="18">
        <v>21</v>
      </c>
      <c r="H42" s="18">
        <v>37</v>
      </c>
      <c r="I42" s="8">
        <f t="shared" si="2"/>
        <v>0.2125</v>
      </c>
    </row>
    <row r="43" spans="1:9" ht="12.75">
      <c r="A43" s="13">
        <v>1976</v>
      </c>
      <c r="B43" t="s">
        <v>15</v>
      </c>
      <c r="C43" s="18">
        <v>3</v>
      </c>
      <c r="D43" s="18">
        <v>12</v>
      </c>
      <c r="E43" s="18">
        <v>0</v>
      </c>
      <c r="F43" s="18">
        <f t="shared" si="1"/>
        <v>9</v>
      </c>
      <c r="G43" s="18">
        <v>16</v>
      </c>
      <c r="H43" s="18">
        <v>34</v>
      </c>
      <c r="I43" s="8">
        <f t="shared" si="2"/>
        <v>0.2</v>
      </c>
    </row>
    <row r="44" spans="1:9" ht="12.75">
      <c r="A44" s="13">
        <v>1975</v>
      </c>
      <c r="B44" t="s">
        <v>15</v>
      </c>
      <c r="C44" s="18">
        <v>0</v>
      </c>
      <c r="D44" s="18">
        <v>14</v>
      </c>
      <c r="E44" s="18">
        <v>1</v>
      </c>
      <c r="F44" s="18">
        <f t="shared" si="1"/>
        <v>1</v>
      </c>
      <c r="G44" s="18">
        <v>12</v>
      </c>
      <c r="H44" s="18">
        <v>52</v>
      </c>
      <c r="I44" s="8">
        <f t="shared" si="2"/>
        <v>0.025</v>
      </c>
    </row>
    <row r="45" spans="1:9" ht="12.75">
      <c r="A45" s="13">
        <v>1974</v>
      </c>
      <c r="B45" t="s">
        <v>15</v>
      </c>
      <c r="C45" s="18">
        <v>2</v>
      </c>
      <c r="D45" s="18">
        <v>13</v>
      </c>
      <c r="E45" s="18">
        <v>1</v>
      </c>
      <c r="F45" s="18">
        <f t="shared" si="1"/>
        <v>7</v>
      </c>
      <c r="G45" s="18">
        <v>22</v>
      </c>
      <c r="H45" s="18">
        <v>52</v>
      </c>
      <c r="I45" s="8">
        <f t="shared" si="2"/>
        <v>0.15</v>
      </c>
    </row>
    <row r="46" spans="1:9" ht="12.75">
      <c r="A46" s="13">
        <v>1973</v>
      </c>
      <c r="B46" t="s">
        <v>15</v>
      </c>
      <c r="C46" s="18">
        <v>1</v>
      </c>
      <c r="D46" s="18">
        <v>12</v>
      </c>
      <c r="E46" s="18">
        <v>1</v>
      </c>
      <c r="F46" s="18">
        <f t="shared" si="1"/>
        <v>4</v>
      </c>
      <c r="G46" s="18">
        <v>19</v>
      </c>
      <c r="H46" s="18">
        <v>42</v>
      </c>
      <c r="I46" s="8">
        <f t="shared" si="2"/>
        <v>0.09642857142857142</v>
      </c>
    </row>
    <row r="47" spans="1:11" s="2" customFormat="1" ht="12.75">
      <c r="A47" s="26" t="s">
        <v>10</v>
      </c>
      <c r="B47" s="26"/>
      <c r="C47" s="19">
        <f>SUM(C32:C46)</f>
        <v>76</v>
      </c>
      <c r="D47" s="19">
        <f>SUM(D32:D46)</f>
        <v>141</v>
      </c>
      <c r="E47" s="19">
        <f>SUM(E32:E46)</f>
        <v>27</v>
      </c>
      <c r="F47" s="19"/>
      <c r="G47" s="19">
        <f>SUM(G32:G46)</f>
        <v>340</v>
      </c>
      <c r="H47" s="19">
        <f>SUM(H32:H46)</f>
        <v>511</v>
      </c>
      <c r="I47" s="10"/>
      <c r="K47" s="10"/>
    </row>
    <row r="48" spans="1:9" ht="12.75">
      <c r="A48" s="13">
        <v>1972</v>
      </c>
      <c r="B48" t="s">
        <v>16</v>
      </c>
      <c r="C48" s="18">
        <v>2</v>
      </c>
      <c r="D48" s="18">
        <v>7</v>
      </c>
      <c r="E48" s="18">
        <v>0</v>
      </c>
      <c r="F48" s="18">
        <f t="shared" si="1"/>
        <v>6</v>
      </c>
      <c r="G48" s="18">
        <v>8</v>
      </c>
      <c r="H48" s="18">
        <v>18</v>
      </c>
      <c r="I48" s="8">
        <f t="shared" si="2"/>
        <v>0.2222222222222222</v>
      </c>
    </row>
    <row r="49" spans="1:9" ht="12.75">
      <c r="A49" s="13">
        <v>1971</v>
      </c>
      <c r="B49" t="s">
        <v>16</v>
      </c>
      <c r="C49" s="18">
        <v>3</v>
      </c>
      <c r="D49" s="18">
        <v>9</v>
      </c>
      <c r="E49" s="18">
        <v>2</v>
      </c>
      <c r="F49" s="18">
        <f t="shared" si="1"/>
        <v>11</v>
      </c>
      <c r="G49" s="18">
        <v>13</v>
      </c>
      <c r="H49" s="18">
        <v>28</v>
      </c>
      <c r="I49" s="8">
        <f t="shared" si="2"/>
        <v>0.2642857142857143</v>
      </c>
    </row>
    <row r="50" spans="1:9" ht="12.75">
      <c r="A50" s="13">
        <v>1970</v>
      </c>
      <c r="B50" t="s">
        <v>16</v>
      </c>
      <c r="C50" s="18">
        <v>3</v>
      </c>
      <c r="D50" s="18">
        <v>6</v>
      </c>
      <c r="E50" s="18">
        <v>1</v>
      </c>
      <c r="F50" s="18">
        <f t="shared" si="1"/>
        <v>10</v>
      </c>
      <c r="G50" s="18">
        <v>11</v>
      </c>
      <c r="H50" s="18">
        <v>20</v>
      </c>
      <c r="I50" s="8">
        <f t="shared" si="2"/>
        <v>0.325</v>
      </c>
    </row>
    <row r="51" spans="1:11" s="2" customFormat="1" ht="12.75">
      <c r="A51" s="26" t="s">
        <v>10</v>
      </c>
      <c r="B51" s="26"/>
      <c r="C51" s="19">
        <f>SUM(C48:C50)</f>
        <v>8</v>
      </c>
      <c r="D51" s="19">
        <f>SUM(D48:D50)</f>
        <v>22</v>
      </c>
      <c r="E51" s="19">
        <f>SUM(E48:E50)</f>
        <v>3</v>
      </c>
      <c r="F51" s="19"/>
      <c r="G51" s="19">
        <f>SUM(G48:G50)</f>
        <v>32</v>
      </c>
      <c r="H51" s="19">
        <f>SUM(H48:H50)</f>
        <v>66</v>
      </c>
      <c r="I51" s="10"/>
      <c r="K51" s="10"/>
    </row>
    <row r="52" spans="1:11" s="2" customFormat="1" ht="12.75">
      <c r="A52" s="17">
        <v>1969</v>
      </c>
      <c r="B52" s="2" t="s">
        <v>17</v>
      </c>
      <c r="C52" s="19">
        <v>2</v>
      </c>
      <c r="D52" s="19">
        <v>8</v>
      </c>
      <c r="E52" s="19">
        <v>2</v>
      </c>
      <c r="F52" s="19"/>
      <c r="G52" s="19">
        <v>7</v>
      </c>
      <c r="H52" s="19">
        <v>17</v>
      </c>
      <c r="I52" s="10">
        <f t="shared" si="2"/>
        <v>0.21666666666666667</v>
      </c>
      <c r="K52" s="10"/>
    </row>
    <row r="53" spans="1:9" ht="12.75">
      <c r="A53" s="13">
        <v>1968</v>
      </c>
      <c r="B53" t="s">
        <v>18</v>
      </c>
      <c r="C53" s="18">
        <v>5</v>
      </c>
      <c r="D53" s="18">
        <v>3</v>
      </c>
      <c r="E53" s="18">
        <v>4</v>
      </c>
      <c r="F53" s="18">
        <f t="shared" si="1"/>
        <v>19</v>
      </c>
      <c r="G53" s="18">
        <v>20</v>
      </c>
      <c r="H53" s="18">
        <v>22</v>
      </c>
      <c r="I53" s="8">
        <f t="shared" si="2"/>
        <v>0.5166666666666667</v>
      </c>
    </row>
    <row r="54" spans="1:9" ht="12.75">
      <c r="A54" s="13">
        <v>1967</v>
      </c>
      <c r="B54" t="s">
        <v>18</v>
      </c>
      <c r="C54" s="18">
        <v>5</v>
      </c>
      <c r="D54" s="18">
        <v>3</v>
      </c>
      <c r="E54" s="18">
        <v>2</v>
      </c>
      <c r="F54" s="18">
        <f t="shared" si="1"/>
        <v>17</v>
      </c>
      <c r="G54" s="18">
        <v>15</v>
      </c>
      <c r="H54" s="18">
        <v>13</v>
      </c>
      <c r="I54" s="8">
        <f t="shared" si="2"/>
        <v>0.55</v>
      </c>
    </row>
    <row r="55" spans="1:9" ht="12.75">
      <c r="A55" s="13">
        <v>1966</v>
      </c>
      <c r="B55" t="s">
        <v>18</v>
      </c>
      <c r="C55" s="18">
        <v>3</v>
      </c>
      <c r="D55" s="18">
        <v>5</v>
      </c>
      <c r="E55" s="18">
        <v>1</v>
      </c>
      <c r="F55" s="18">
        <f t="shared" si="1"/>
        <v>10</v>
      </c>
      <c r="G55" s="18">
        <v>18</v>
      </c>
      <c r="H55" s="18">
        <v>24</v>
      </c>
      <c r="I55" s="8">
        <f t="shared" si="2"/>
        <v>0.35833333333333334</v>
      </c>
    </row>
    <row r="56" spans="1:9" ht="12.75">
      <c r="A56" s="13">
        <v>1965</v>
      </c>
      <c r="B56" t="s">
        <v>18</v>
      </c>
      <c r="C56" s="18">
        <v>1</v>
      </c>
      <c r="D56" s="18">
        <v>5</v>
      </c>
      <c r="E56" s="18">
        <v>2</v>
      </c>
      <c r="F56" s="18">
        <f t="shared" si="1"/>
        <v>5</v>
      </c>
      <c r="G56" s="18">
        <v>7</v>
      </c>
      <c r="H56" s="18">
        <v>21</v>
      </c>
      <c r="I56" s="8">
        <f t="shared" si="2"/>
        <v>0.175</v>
      </c>
    </row>
    <row r="57" spans="1:9" ht="12.75">
      <c r="A57" s="13">
        <v>1964</v>
      </c>
      <c r="B57" t="s">
        <v>18</v>
      </c>
      <c r="C57" s="18">
        <v>2</v>
      </c>
      <c r="D57" s="18">
        <v>6</v>
      </c>
      <c r="E57" s="18">
        <v>1</v>
      </c>
      <c r="F57" s="18">
        <f t="shared" si="1"/>
        <v>7</v>
      </c>
      <c r="G57" s="18">
        <v>7</v>
      </c>
      <c r="H57" s="18">
        <v>24</v>
      </c>
      <c r="I57" s="8">
        <f t="shared" si="2"/>
        <v>0.2472222222222222</v>
      </c>
    </row>
    <row r="58" spans="1:9" ht="12.75">
      <c r="A58" s="13">
        <v>1963</v>
      </c>
      <c r="B58" t="s">
        <v>18</v>
      </c>
      <c r="C58" s="18">
        <v>1</v>
      </c>
      <c r="D58" s="18">
        <v>8</v>
      </c>
      <c r="E58" s="18">
        <v>0</v>
      </c>
      <c r="F58" s="18">
        <f t="shared" si="1"/>
        <v>3</v>
      </c>
      <c r="G58" s="18">
        <v>12</v>
      </c>
      <c r="H58" s="18">
        <v>42</v>
      </c>
      <c r="I58" s="8">
        <f>(C58/SUM(C58:E58))+(E58*0.025)</f>
        <v>0.1111111111111111</v>
      </c>
    </row>
    <row r="59" spans="1:11" s="2" customFormat="1" ht="12.75">
      <c r="A59" s="26" t="s">
        <v>10</v>
      </c>
      <c r="B59" s="26"/>
      <c r="C59" s="19">
        <f>SUM(C53:C58)</f>
        <v>17</v>
      </c>
      <c r="D59" s="19">
        <f>SUM(D53:D58)</f>
        <v>30</v>
      </c>
      <c r="E59" s="19">
        <f>SUM(E53:E58)</f>
        <v>10</v>
      </c>
      <c r="F59" s="19"/>
      <c r="G59" s="19">
        <f>SUM(G53:G58)</f>
        <v>79</v>
      </c>
      <c r="H59" s="19">
        <f>SUM(H53:H58)</f>
        <v>146</v>
      </c>
      <c r="I59" s="8"/>
      <c r="K59" s="10"/>
    </row>
    <row r="60" spans="3:9" ht="12.75">
      <c r="C60" s="21"/>
      <c r="D60" s="21"/>
      <c r="E60" s="18"/>
      <c r="F60" s="21"/>
      <c r="G60" s="21"/>
      <c r="H60" s="18"/>
      <c r="I60" s="8"/>
    </row>
    <row r="61" spans="1:9" ht="12.75">
      <c r="A61" s="13" t="s">
        <v>10</v>
      </c>
      <c r="C61" s="21">
        <f>SUM(C59+C52+C47+C31+C27+C16+C15+C11+C8)</f>
        <v>284</v>
      </c>
      <c r="D61" s="21">
        <f>SUM(D59+D52+D47+D31+D27+D16+D15+D11+D8)</f>
        <v>385</v>
      </c>
      <c r="E61" s="21">
        <f>SUM(E59+E52+E47+E31+E27+E16+E15+E11+E8)</f>
        <v>73</v>
      </c>
      <c r="F61" s="21"/>
      <c r="G61" s="21">
        <f>SUM(G59+G52+G47+G31+G27+G15+G11+G8+G16+G51)</f>
        <v>1151</v>
      </c>
      <c r="H61" s="21">
        <f>SUM(H59+H52+H51+H47+H31+H27+H16+H15+H11+H8)</f>
        <v>1486</v>
      </c>
      <c r="I61" s="8">
        <f>(C61/SUM(C61:E61))</f>
        <v>0.38274932614555257</v>
      </c>
    </row>
    <row r="65" ht="12.75">
      <c r="F65" s="21"/>
    </row>
    <row r="68" ht="12.75">
      <c r="G68" s="8"/>
    </row>
  </sheetData>
  <mergeCells count="9">
    <mergeCell ref="A1:I1"/>
    <mergeCell ref="A47:B47"/>
    <mergeCell ref="A51:B51"/>
    <mergeCell ref="A59:B59"/>
    <mergeCell ref="A11:B11"/>
    <mergeCell ref="A15:B15"/>
    <mergeCell ref="A27:B27"/>
    <mergeCell ref="A31:B31"/>
    <mergeCell ref="A8:B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F8"/>
  <sheetViews>
    <sheetView workbookViewId="0" topLeftCell="A1">
      <selection activeCell="F8" sqref="F8"/>
    </sheetView>
  </sheetViews>
  <sheetFormatPr defaultColWidth="9.140625" defaultRowHeight="12.75"/>
  <sheetData>
    <row r="6" spans="3:6" ht="12.75">
      <c r="C6" t="s">
        <v>26</v>
      </c>
      <c r="D6" t="s">
        <v>27</v>
      </c>
      <c r="E6" t="s">
        <v>28</v>
      </c>
      <c r="F6" t="s">
        <v>29</v>
      </c>
    </row>
    <row r="7" spans="3:6" ht="12.75">
      <c r="C7" s="23">
        <v>28</v>
      </c>
      <c r="D7" s="24">
        <v>4</v>
      </c>
      <c r="E7" s="25">
        <v>1</v>
      </c>
      <c r="F7">
        <f>(C7+(E7*0.5))/SUM(C7:E7)</f>
        <v>0.8636363636363636</v>
      </c>
    </row>
    <row r="8" spans="3:6" ht="12.75">
      <c r="C8">
        <v>4</v>
      </c>
      <c r="D8">
        <v>9</v>
      </c>
      <c r="E8">
        <v>2</v>
      </c>
      <c r="F8">
        <f>(C8+(E8*0.5))/SUM(C8:E8)</f>
        <v>0.3333333333333333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msd</dc:creator>
  <cp:keywords/>
  <dc:description/>
  <cp:lastModifiedBy>Jsorgini</cp:lastModifiedBy>
  <dcterms:created xsi:type="dcterms:W3CDTF">2008-09-12T17:05:09Z</dcterms:created>
  <dcterms:modified xsi:type="dcterms:W3CDTF">2010-11-03T15:46:46Z</dcterms:modified>
  <cp:category/>
  <cp:version/>
  <cp:contentType/>
  <cp:contentStatus/>
</cp:coreProperties>
</file>